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ardshrimpton/Documents/Private 2/OR's/New ORs filing/"/>
    </mc:Choice>
  </mc:AlternateContent>
  <xr:revisionPtr revIDLastSave="0" documentId="8_{6FEBC4A4-B691-8E4F-941B-2BD565018ADB}" xr6:coauthVersionLast="47" xr6:coauthVersionMax="47" xr10:uidLastSave="{00000000-0000-0000-0000-000000000000}"/>
  <bookViews>
    <workbookView xWindow="0" yWindow="660" windowWidth="19420" windowHeight="10300" xr2:uid="{9D86764B-9E16-42BF-8F9D-6DC86A9816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G60" i="1"/>
  <c r="G52" i="1"/>
  <c r="I71" i="1"/>
  <c r="I50" i="1"/>
  <c r="I44" i="1"/>
  <c r="I52" i="1" s="1"/>
  <c r="I36" i="1"/>
  <c r="I27" i="1"/>
  <c r="I21" i="1"/>
  <c r="I13" i="1"/>
  <c r="G71" i="1"/>
  <c r="G36" i="1"/>
  <c r="G27" i="1"/>
  <c r="G21" i="1"/>
  <c r="G13" i="1"/>
  <c r="I38" i="1" l="1"/>
  <c r="G38" i="1"/>
  <c r="G54" i="1" s="1"/>
  <c r="I54" i="1" l="1"/>
</calcChain>
</file>

<file path=xl/sharedStrings.xml><?xml version="1.0" encoding="utf-8"?>
<sst xmlns="http://schemas.openxmlformats.org/spreadsheetml/2006/main" count="53" uniqueCount="50">
  <si>
    <t>OLD REIGATIAN RUGBY FOOTBALL CLUB LIMITED</t>
  </si>
  <si>
    <t>£</t>
  </si>
  <si>
    <t>Fixed Assets</t>
  </si>
  <si>
    <t>Clubhouse Development</t>
  </si>
  <si>
    <t>Freehold Land &amp; Buildings</t>
  </si>
  <si>
    <t>Bar &amp; Kitchen Equipment</t>
  </si>
  <si>
    <t>Plant &amp; Machinery</t>
  </si>
  <si>
    <t>Office Equipment</t>
  </si>
  <si>
    <t>Furniture &amp; Fixtures</t>
  </si>
  <si>
    <t>Current Assets</t>
  </si>
  <si>
    <t>Stocks</t>
  </si>
  <si>
    <t>Stock - Bar</t>
  </si>
  <si>
    <t>Stock - Senior Kit</t>
  </si>
  <si>
    <t>Stock - Youth Kit</t>
  </si>
  <si>
    <t>Debtors</t>
  </si>
  <si>
    <t>Sales Ledger</t>
  </si>
  <si>
    <t>Other Debtors - Bar &amp; Catering</t>
  </si>
  <si>
    <t>Prepayments - Other</t>
  </si>
  <si>
    <t>VAT</t>
  </si>
  <si>
    <t>Cash at Bank and in Hand</t>
  </si>
  <si>
    <t>Barclays - Current Account Old Reigatian RFC Ltd</t>
  </si>
  <si>
    <t>Barclays - Current Account ORRFC Trading Ltd</t>
  </si>
  <si>
    <t>Lloyds TSB</t>
  </si>
  <si>
    <t>Barclays - Development Account</t>
  </si>
  <si>
    <t>Barclays - Student Travel Account</t>
  </si>
  <si>
    <t>Barclays - Deposit Account</t>
  </si>
  <si>
    <t>Cash Float</t>
  </si>
  <si>
    <t>Total Current Assets</t>
  </si>
  <si>
    <t>Current Liabilities</t>
  </si>
  <si>
    <t xml:space="preserve">Purchase Ledger </t>
  </si>
  <si>
    <t>Other Creditors - Student Travel Fund</t>
  </si>
  <si>
    <t>Other Creditors - Miscellaneous</t>
  </si>
  <si>
    <t>Accruals</t>
  </si>
  <si>
    <t xml:space="preserve">VAT </t>
  </si>
  <si>
    <t>Corporation Tax</t>
  </si>
  <si>
    <t>P.A.Y.E.</t>
  </si>
  <si>
    <t>National Insurance</t>
  </si>
  <si>
    <t>Loan : RFU</t>
  </si>
  <si>
    <t>Deferred Income</t>
  </si>
  <si>
    <t>Net Current Assets / (-Liabilities)</t>
  </si>
  <si>
    <t>Creditors due after more than one year</t>
  </si>
  <si>
    <t>Net Assets</t>
  </si>
  <si>
    <t>Capital &amp; Reserves</t>
  </si>
  <si>
    <t>Clubhouse Reserve</t>
  </si>
  <si>
    <t>Retained Profit/(Deficit)</t>
  </si>
  <si>
    <t>Profit &amp; Loss Account</t>
  </si>
  <si>
    <t>Members' Funds</t>
  </si>
  <si>
    <t>Consolidated Balance Sheet as at 30th April 2026</t>
  </si>
  <si>
    <t>.</t>
  </si>
  <si>
    <t>Shire Leasing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</si>
</sst>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3" fontId="3" fillId="0" borderId="2" xfId="0" applyNumberFormat="1" applyFont="1" applyBorder="1"/>
    <xf numFmtId="0" fontId="4" fillId="0" borderId="0" xfId="0" applyFont="1"/>
    <xf numFmtId="3" fontId="0" fillId="0" borderId="0" xfId="0" applyNumberFormat="1"/>
    <xf numFmtId="1" fontId="3" fillId="0" borderId="0" xfId="0" applyNumberFormat="1" applyFont="1"/>
    <xf numFmtId="37" fontId="1" fillId="0" borderId="0" xfId="0" applyNumberFormat="1" applyFont="1"/>
    <xf numFmtId="37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0" borderId="1" xfId="0" applyFont="1" applyBorder="1"/>
    <xf numFmtId="37" fontId="3" fillId="0" borderId="3" xfId="0" applyNumberFormat="1" applyFont="1" applyBorder="1"/>
    <xf numFmtId="3" fontId="3" fillId="0" borderId="3" xfId="0" applyNumberFormat="1" applyFont="1" applyBorder="1"/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36BD-7460-4820-8AAA-2F3F60A260B8}">
  <dimension ref="A1:I73"/>
  <sheetViews>
    <sheetView tabSelected="1" topLeftCell="B54" workbookViewId="0">
      <selection activeCell="G64" sqref="G64"/>
    </sheetView>
  </sheetViews>
  <sheetFormatPr baseColWidth="10" defaultColWidth="8.83203125" defaultRowHeight="15" x14ac:dyDescent="0.2"/>
  <cols>
    <col min="4" max="4" width="43" customWidth="1"/>
    <col min="5" max="5" width="12" customWidth="1"/>
    <col min="6" max="6" width="7.5" customWidth="1"/>
    <col min="7" max="7" width="11.6640625" customWidth="1"/>
    <col min="9" max="9" width="10.83203125" customWidth="1"/>
  </cols>
  <sheetData>
    <row r="1" spans="1:9" ht="16" x14ac:dyDescent="0.2">
      <c r="A1" s="1"/>
      <c r="B1" s="1"/>
      <c r="C1" s="1"/>
      <c r="E1" s="2" t="s">
        <v>0</v>
      </c>
      <c r="F1" s="3"/>
      <c r="G1" s="3"/>
    </row>
    <row r="2" spans="1:9" ht="16" x14ac:dyDescent="0.2">
      <c r="A2" s="1"/>
      <c r="B2" s="1"/>
      <c r="C2" s="1"/>
      <c r="E2" s="2" t="s">
        <v>47</v>
      </c>
      <c r="F2" s="3"/>
      <c r="G2" s="3"/>
    </row>
    <row r="3" spans="1:9" ht="16" x14ac:dyDescent="0.2">
      <c r="A3" s="1"/>
      <c r="B3" s="1"/>
      <c r="C3" s="1"/>
      <c r="D3" s="3"/>
      <c r="E3" s="3"/>
      <c r="F3" s="3"/>
      <c r="G3" s="3"/>
    </row>
    <row r="4" spans="1:9" x14ac:dyDescent="0.2">
      <c r="A4" s="1"/>
      <c r="B4" s="1"/>
      <c r="C4" s="1"/>
      <c r="D4" s="1"/>
      <c r="F4" s="4"/>
      <c r="G4" s="5">
        <v>2026</v>
      </c>
      <c r="I4" s="5">
        <v>2025</v>
      </c>
    </row>
    <row r="5" spans="1:9" x14ac:dyDescent="0.2">
      <c r="A5" s="1"/>
      <c r="B5" s="1"/>
      <c r="C5" s="1"/>
      <c r="D5" s="1"/>
      <c r="F5" s="4"/>
      <c r="G5" s="5" t="s">
        <v>1</v>
      </c>
      <c r="I5" s="5" t="s">
        <v>1</v>
      </c>
    </row>
    <row r="6" spans="1:9" ht="16" x14ac:dyDescent="0.2">
      <c r="A6" s="6"/>
      <c r="B6" s="6"/>
      <c r="C6" s="6"/>
      <c r="D6" s="3" t="s">
        <v>2</v>
      </c>
      <c r="F6" s="1"/>
      <c r="G6" s="1"/>
      <c r="I6" s="1"/>
    </row>
    <row r="7" spans="1:9" x14ac:dyDescent="0.2">
      <c r="A7" s="6"/>
      <c r="B7" s="6"/>
      <c r="C7" s="6"/>
      <c r="D7" s="6" t="s">
        <v>3</v>
      </c>
      <c r="F7" s="7"/>
      <c r="G7" s="7">
        <v>3526604</v>
      </c>
      <c r="I7" s="7">
        <v>3522498</v>
      </c>
    </row>
    <row r="8" spans="1:9" x14ac:dyDescent="0.2">
      <c r="A8" s="6"/>
      <c r="B8" s="6"/>
      <c r="C8" s="6"/>
      <c r="D8" s="6" t="s">
        <v>4</v>
      </c>
      <c r="F8" s="7"/>
      <c r="G8" s="7">
        <v>389415</v>
      </c>
      <c r="I8" s="7">
        <v>382930</v>
      </c>
    </row>
    <row r="9" spans="1:9" x14ac:dyDescent="0.2">
      <c r="A9" s="6"/>
      <c r="B9" s="6"/>
      <c r="C9" s="6"/>
      <c r="D9" s="6" t="s">
        <v>5</v>
      </c>
      <c r="F9" s="7"/>
      <c r="G9" s="7">
        <v>5184</v>
      </c>
      <c r="I9" s="7">
        <v>6629</v>
      </c>
    </row>
    <row r="10" spans="1:9" x14ac:dyDescent="0.2">
      <c r="A10" s="6"/>
      <c r="B10" s="6"/>
      <c r="C10" s="6"/>
      <c r="D10" s="6" t="s">
        <v>6</v>
      </c>
      <c r="F10" s="7"/>
      <c r="G10" s="7">
        <v>158522</v>
      </c>
      <c r="I10" s="7">
        <v>139774</v>
      </c>
    </row>
    <row r="11" spans="1:9" x14ac:dyDescent="0.2">
      <c r="A11" s="6"/>
      <c r="B11" s="6"/>
      <c r="C11" s="6"/>
      <c r="D11" s="6" t="s">
        <v>7</v>
      </c>
      <c r="F11" s="7"/>
      <c r="G11" s="7">
        <v>6657</v>
      </c>
      <c r="I11" s="7">
        <v>10653</v>
      </c>
    </row>
    <row r="12" spans="1:9" x14ac:dyDescent="0.2">
      <c r="A12" s="6"/>
      <c r="B12" s="6"/>
      <c r="C12" s="6"/>
      <c r="D12" s="6" t="s">
        <v>8</v>
      </c>
      <c r="F12" s="7"/>
      <c r="G12" s="8">
        <v>5776</v>
      </c>
      <c r="I12" s="8">
        <v>6234</v>
      </c>
    </row>
    <row r="13" spans="1:9" x14ac:dyDescent="0.2">
      <c r="A13" s="6"/>
      <c r="B13" s="6"/>
      <c r="C13" s="6"/>
      <c r="D13" s="6"/>
      <c r="F13" s="7"/>
      <c r="G13" s="9">
        <f>SUM(G7:G12)</f>
        <v>4092158</v>
      </c>
      <c r="I13" s="9">
        <f>SUM(I7:I12)</f>
        <v>4068718</v>
      </c>
    </row>
    <row r="14" spans="1:9" x14ac:dyDescent="0.2">
      <c r="A14" s="6"/>
      <c r="B14" s="6"/>
      <c r="C14" s="6"/>
      <c r="D14" s="6"/>
      <c r="F14" s="7"/>
      <c r="G14" s="7"/>
      <c r="I14" s="7"/>
    </row>
    <row r="15" spans="1:9" ht="16" x14ac:dyDescent="0.2">
      <c r="A15" s="6"/>
      <c r="B15" s="6"/>
      <c r="C15" s="6"/>
      <c r="D15" s="3" t="s">
        <v>9</v>
      </c>
      <c r="F15" s="1"/>
      <c r="G15" s="1"/>
      <c r="I15" s="1"/>
    </row>
    <row r="16" spans="1:9" x14ac:dyDescent="0.2">
      <c r="A16" s="6"/>
      <c r="B16" s="6"/>
      <c r="C16" s="6"/>
      <c r="D16" s="6"/>
      <c r="F16" s="6"/>
      <c r="G16" s="6"/>
      <c r="I16" s="6"/>
    </row>
    <row r="17" spans="1:9" x14ac:dyDescent="0.2">
      <c r="A17" s="6"/>
      <c r="B17" s="6"/>
      <c r="C17" s="6"/>
      <c r="D17" s="10" t="s">
        <v>10</v>
      </c>
      <c r="F17" s="1"/>
      <c r="G17" s="1"/>
      <c r="I17" s="1"/>
    </row>
    <row r="18" spans="1:9" x14ac:dyDescent="0.2">
      <c r="A18" s="6"/>
      <c r="B18" s="6"/>
      <c r="C18" s="6"/>
      <c r="D18" s="6" t="s">
        <v>11</v>
      </c>
      <c r="F18" s="11"/>
      <c r="G18" s="11">
        <v>15012</v>
      </c>
      <c r="I18" s="11">
        <v>11155</v>
      </c>
    </row>
    <row r="19" spans="1:9" x14ac:dyDescent="0.2">
      <c r="A19" s="6"/>
      <c r="B19" s="6"/>
      <c r="C19" s="6"/>
      <c r="D19" s="6" t="s">
        <v>12</v>
      </c>
      <c r="F19" s="11"/>
      <c r="G19" s="11">
        <v>819</v>
      </c>
      <c r="I19" s="11">
        <v>8700</v>
      </c>
    </row>
    <row r="20" spans="1:9" x14ac:dyDescent="0.2">
      <c r="A20" s="6"/>
      <c r="B20" s="6"/>
      <c r="C20" s="6"/>
      <c r="D20" s="6" t="s">
        <v>13</v>
      </c>
      <c r="F20" s="11"/>
      <c r="G20" s="11">
        <v>14015</v>
      </c>
      <c r="I20" s="11">
        <v>19130</v>
      </c>
    </row>
    <row r="21" spans="1:9" x14ac:dyDescent="0.2">
      <c r="A21" s="6"/>
      <c r="B21" s="6"/>
      <c r="C21" s="6"/>
      <c r="D21" s="6"/>
      <c r="F21" s="7"/>
      <c r="G21" s="9">
        <f>SUM(G18:G20)</f>
        <v>29846</v>
      </c>
      <c r="I21" s="9">
        <f>SUM(I18:I20)</f>
        <v>38985</v>
      </c>
    </row>
    <row r="22" spans="1:9" x14ac:dyDescent="0.2">
      <c r="A22" s="6"/>
      <c r="B22" s="6"/>
      <c r="C22" s="6"/>
      <c r="D22" s="10" t="s">
        <v>14</v>
      </c>
      <c r="F22" s="1"/>
      <c r="G22" s="1"/>
      <c r="I22" s="1"/>
    </row>
    <row r="23" spans="1:9" x14ac:dyDescent="0.2">
      <c r="A23" s="6"/>
      <c r="B23" s="6"/>
      <c r="C23" s="6"/>
      <c r="D23" s="6" t="s">
        <v>15</v>
      </c>
      <c r="F23" s="7"/>
      <c r="G23" s="7">
        <v>31407</v>
      </c>
      <c r="I23" s="7">
        <v>30070</v>
      </c>
    </row>
    <row r="24" spans="1:9" x14ac:dyDescent="0.2">
      <c r="A24" s="6"/>
      <c r="B24" s="6"/>
      <c r="C24" s="6"/>
      <c r="D24" s="6" t="s">
        <v>16</v>
      </c>
      <c r="F24" s="7"/>
      <c r="G24" s="7">
        <v>489</v>
      </c>
      <c r="I24" s="7">
        <v>1705</v>
      </c>
    </row>
    <row r="25" spans="1:9" x14ac:dyDescent="0.2">
      <c r="A25" s="6"/>
      <c r="B25" s="6"/>
      <c r="C25" s="6"/>
      <c r="D25" s="6" t="s">
        <v>17</v>
      </c>
      <c r="F25" s="7"/>
      <c r="G25" s="7">
        <v>14087</v>
      </c>
      <c r="I25" s="7">
        <v>1516</v>
      </c>
    </row>
    <row r="26" spans="1:9" x14ac:dyDescent="0.2">
      <c r="A26" s="6"/>
      <c r="B26" s="6"/>
      <c r="C26" s="6"/>
      <c r="D26" s="6" t="s">
        <v>18</v>
      </c>
      <c r="F26" s="6"/>
      <c r="G26" s="7"/>
      <c r="I26" s="7">
        <v>1647</v>
      </c>
    </row>
    <row r="27" spans="1:9" x14ac:dyDescent="0.2">
      <c r="A27" s="6"/>
      <c r="B27" s="6"/>
      <c r="C27" s="6"/>
      <c r="D27" s="6"/>
      <c r="F27" s="7"/>
      <c r="G27" s="9">
        <f>SUM(G23:G26)</f>
        <v>45983</v>
      </c>
      <c r="I27" s="9">
        <f>SUM(I23:I26)</f>
        <v>34938</v>
      </c>
    </row>
    <row r="28" spans="1:9" x14ac:dyDescent="0.2">
      <c r="A28" s="6"/>
      <c r="B28" s="6"/>
      <c r="C28" s="6"/>
      <c r="D28" s="10" t="s">
        <v>19</v>
      </c>
      <c r="F28" s="1"/>
      <c r="G28" s="1"/>
      <c r="I28" s="1"/>
    </row>
    <row r="29" spans="1:9" x14ac:dyDescent="0.2">
      <c r="A29" s="6"/>
      <c r="B29" s="6"/>
      <c r="C29" s="6"/>
      <c r="D29" s="6" t="s">
        <v>20</v>
      </c>
      <c r="F29" s="7"/>
      <c r="G29" s="7">
        <v>5002</v>
      </c>
      <c r="I29" s="7">
        <v>22955</v>
      </c>
    </row>
    <row r="30" spans="1:9" x14ac:dyDescent="0.2">
      <c r="A30" s="6"/>
      <c r="B30" s="6"/>
      <c r="C30" s="6"/>
      <c r="D30" s="6" t="s">
        <v>21</v>
      </c>
      <c r="F30" s="7"/>
      <c r="G30" s="7">
        <v>22778</v>
      </c>
      <c r="I30" s="7">
        <v>12790</v>
      </c>
    </row>
    <row r="31" spans="1:9" x14ac:dyDescent="0.2">
      <c r="A31" s="6"/>
      <c r="B31" s="6"/>
      <c r="C31" s="6"/>
      <c r="D31" s="6" t="s">
        <v>22</v>
      </c>
      <c r="F31" s="7"/>
      <c r="G31" s="7">
        <v>2373</v>
      </c>
      <c r="I31" s="7">
        <v>2383</v>
      </c>
    </row>
    <row r="32" spans="1:9" x14ac:dyDescent="0.2">
      <c r="A32" s="6"/>
      <c r="B32" s="6"/>
      <c r="C32" s="6"/>
      <c r="D32" s="6" t="s">
        <v>23</v>
      </c>
      <c r="F32" s="7"/>
      <c r="G32" s="7"/>
      <c r="I32" s="7"/>
    </row>
    <row r="33" spans="1:9" x14ac:dyDescent="0.2">
      <c r="A33" s="6"/>
      <c r="B33" s="6"/>
      <c r="C33" s="6"/>
      <c r="D33" s="6" t="s">
        <v>24</v>
      </c>
      <c r="F33" s="7"/>
      <c r="G33" s="7">
        <v>1727</v>
      </c>
      <c r="I33" s="7">
        <v>2970</v>
      </c>
    </row>
    <row r="34" spans="1:9" x14ac:dyDescent="0.2">
      <c r="A34" s="6"/>
      <c r="B34" s="6"/>
      <c r="C34" s="6"/>
      <c r="D34" s="6" t="s">
        <v>25</v>
      </c>
      <c r="F34" s="7"/>
      <c r="G34" s="7">
        <v>49908</v>
      </c>
      <c r="I34" s="7">
        <v>50251</v>
      </c>
    </row>
    <row r="35" spans="1:9" x14ac:dyDescent="0.2">
      <c r="A35" s="6"/>
      <c r="B35" s="6"/>
      <c r="C35" s="6"/>
      <c r="D35" s="6" t="s">
        <v>26</v>
      </c>
      <c r="F35" s="7"/>
      <c r="G35" s="8">
        <v>1400</v>
      </c>
      <c r="I35" s="8">
        <v>1400</v>
      </c>
    </row>
    <row r="36" spans="1:9" x14ac:dyDescent="0.2">
      <c r="A36" s="6"/>
      <c r="B36" s="6"/>
      <c r="C36" s="6"/>
      <c r="D36" s="6"/>
      <c r="F36" s="7"/>
      <c r="G36" s="9">
        <f>SUM(G29:G35)</f>
        <v>83188</v>
      </c>
      <c r="I36" s="9">
        <f>SUM(I29:I35)</f>
        <v>92749</v>
      </c>
    </row>
    <row r="37" spans="1:9" x14ac:dyDescent="0.2">
      <c r="A37" s="6"/>
      <c r="B37" s="6"/>
      <c r="C37" s="6"/>
      <c r="D37" s="6"/>
      <c r="F37" s="6"/>
      <c r="G37" s="6"/>
      <c r="I37" s="6"/>
    </row>
    <row r="38" spans="1:9" ht="16" x14ac:dyDescent="0.2">
      <c r="A38" s="6"/>
      <c r="B38" s="6"/>
      <c r="C38" s="6"/>
      <c r="D38" s="3" t="s">
        <v>27</v>
      </c>
      <c r="F38" s="13"/>
      <c r="G38" s="13">
        <f>+G36+G27+G21</f>
        <v>159017</v>
      </c>
      <c r="I38" s="13">
        <f>+I36+I27+I21</f>
        <v>166672</v>
      </c>
    </row>
    <row r="39" spans="1:9" x14ac:dyDescent="0.2">
      <c r="A39" s="6"/>
      <c r="B39" s="6"/>
      <c r="C39" s="6"/>
      <c r="D39" s="6"/>
      <c r="F39" s="6"/>
      <c r="G39" s="6"/>
      <c r="I39" s="6"/>
    </row>
    <row r="40" spans="1:9" ht="20.5" customHeight="1" x14ac:dyDescent="0.2">
      <c r="A40" s="6"/>
      <c r="B40" s="6"/>
      <c r="C40" s="6"/>
      <c r="D40" s="10" t="s">
        <v>28</v>
      </c>
      <c r="F40" s="1"/>
      <c r="G40" s="1"/>
      <c r="I40" s="1"/>
    </row>
    <row r="41" spans="1:9" ht="27" customHeight="1" x14ac:dyDescent="0.2">
      <c r="A41" s="6"/>
      <c r="B41" s="6"/>
      <c r="C41" s="6"/>
      <c r="D41" s="6" t="s">
        <v>29</v>
      </c>
      <c r="F41" s="7"/>
      <c r="G41" s="7">
        <v>21654</v>
      </c>
      <c r="I41" s="7">
        <v>13622</v>
      </c>
    </row>
    <row r="42" spans="1:9" x14ac:dyDescent="0.2">
      <c r="A42" s="6"/>
      <c r="B42" s="6"/>
      <c r="C42" s="6"/>
      <c r="D42" s="6" t="s">
        <v>30</v>
      </c>
      <c r="F42" s="7"/>
      <c r="G42" s="7">
        <v>1727</v>
      </c>
      <c r="I42" s="7">
        <v>2970</v>
      </c>
    </row>
    <row r="43" spans="1:9" x14ac:dyDescent="0.2">
      <c r="A43" s="6"/>
      <c r="B43" s="6"/>
      <c r="C43" s="6"/>
      <c r="D43" s="6" t="s">
        <v>31</v>
      </c>
      <c r="F43" s="7"/>
      <c r="G43" s="7">
        <v>25413</v>
      </c>
      <c r="I43" s="7">
        <v>26607</v>
      </c>
    </row>
    <row r="44" spans="1:9" x14ac:dyDescent="0.2">
      <c r="A44" s="6"/>
      <c r="B44" s="6"/>
      <c r="C44" s="6"/>
      <c r="D44" s="6" t="s">
        <v>32</v>
      </c>
      <c r="F44" s="7"/>
      <c r="G44" s="7">
        <v>18371</v>
      </c>
      <c r="I44" s="7">
        <f>78579-35556</f>
        <v>43023</v>
      </c>
    </row>
    <row r="45" spans="1:9" x14ac:dyDescent="0.2">
      <c r="A45" s="6"/>
      <c r="B45" s="6"/>
      <c r="C45" s="6"/>
      <c r="D45" s="6" t="s">
        <v>33</v>
      </c>
      <c r="F45" s="7"/>
      <c r="G45" s="7">
        <v>7368</v>
      </c>
      <c r="I45" s="7"/>
    </row>
    <row r="46" spans="1:9" x14ac:dyDescent="0.2">
      <c r="A46" s="6"/>
      <c r="B46" s="6"/>
      <c r="C46" s="6"/>
      <c r="D46" s="6" t="s">
        <v>34</v>
      </c>
      <c r="F46" s="6"/>
      <c r="G46" s="12">
        <v>192</v>
      </c>
      <c r="I46" s="12">
        <v>159</v>
      </c>
    </row>
    <row r="47" spans="1:9" x14ac:dyDescent="0.2">
      <c r="A47" s="6"/>
      <c r="B47" s="6"/>
      <c r="C47" s="6"/>
      <c r="D47" s="6" t="s">
        <v>35</v>
      </c>
      <c r="F47" s="7"/>
      <c r="G47" s="7">
        <v>1340</v>
      </c>
      <c r="I47" s="7">
        <v>1258</v>
      </c>
    </row>
    <row r="48" spans="1:9" x14ac:dyDescent="0.2">
      <c r="A48" s="6"/>
      <c r="B48" s="6"/>
      <c r="C48" s="6"/>
      <c r="D48" s="6" t="s">
        <v>36</v>
      </c>
      <c r="F48" s="7"/>
      <c r="G48" s="7">
        <v>463</v>
      </c>
      <c r="I48" s="7">
        <v>1245</v>
      </c>
    </row>
    <row r="49" spans="1:9" x14ac:dyDescent="0.2">
      <c r="A49" s="6"/>
      <c r="B49" s="6"/>
      <c r="C49" s="6"/>
      <c r="D49" s="6" t="s">
        <v>37</v>
      </c>
      <c r="F49" s="7"/>
      <c r="G49" s="7">
        <v>10000</v>
      </c>
      <c r="I49" s="7">
        <v>10000</v>
      </c>
    </row>
    <row r="50" spans="1:9" x14ac:dyDescent="0.2">
      <c r="A50" s="6"/>
      <c r="B50" s="6"/>
      <c r="C50" s="6"/>
      <c r="D50" s="6" t="s">
        <v>38</v>
      </c>
      <c r="F50" s="14"/>
      <c r="G50" s="7">
        <v>72880</v>
      </c>
      <c r="I50" s="7">
        <f>61305+35556</f>
        <v>96861</v>
      </c>
    </row>
    <row r="51" spans="1:9" x14ac:dyDescent="0.2">
      <c r="A51" s="6"/>
      <c r="B51" s="6"/>
      <c r="C51" s="6"/>
      <c r="D51" s="6" t="s">
        <v>49</v>
      </c>
      <c r="F51" s="14"/>
      <c r="G51" s="7">
        <v>6683</v>
      </c>
      <c r="I51" s="7"/>
    </row>
    <row r="52" spans="1:9" x14ac:dyDescent="0.2">
      <c r="A52" s="6"/>
      <c r="B52" s="6"/>
      <c r="C52" s="6"/>
      <c r="D52" s="6"/>
      <c r="F52" s="6"/>
      <c r="G52" s="9">
        <f>SUM(G41:G51)</f>
        <v>166091</v>
      </c>
      <c r="I52" s="9">
        <f>SUM(I41:I50)</f>
        <v>195745</v>
      </c>
    </row>
    <row r="53" spans="1:9" x14ac:dyDescent="0.2">
      <c r="A53" s="6"/>
      <c r="B53" s="6"/>
      <c r="C53" s="6"/>
      <c r="D53" s="6"/>
      <c r="F53" s="6"/>
      <c r="G53" s="6"/>
      <c r="I53" s="6"/>
    </row>
    <row r="54" spans="1:9" ht="16" x14ac:dyDescent="0.2">
      <c r="A54" s="6"/>
      <c r="B54" s="6"/>
      <c r="C54" s="6"/>
      <c r="D54" s="3" t="s">
        <v>39</v>
      </c>
      <c r="F54" s="14"/>
      <c r="G54" s="7">
        <f>G38-G52</f>
        <v>-7074</v>
      </c>
      <c r="I54" s="7">
        <f>I38-I52</f>
        <v>-29073</v>
      </c>
    </row>
    <row r="55" spans="1:9" ht="16" x14ac:dyDescent="0.2">
      <c r="A55" s="6"/>
      <c r="B55" s="6"/>
      <c r="C55" s="6"/>
      <c r="D55" s="3"/>
      <c r="F55" s="14"/>
      <c r="G55" s="14"/>
      <c r="I55" s="14"/>
    </row>
    <row r="56" spans="1:9" ht="16" x14ac:dyDescent="0.2">
      <c r="A56" s="6"/>
      <c r="B56" s="6"/>
      <c r="C56" s="6"/>
      <c r="D56" s="3" t="s">
        <v>40</v>
      </c>
      <c r="F56" s="14"/>
      <c r="G56" s="14"/>
      <c r="I56" s="14"/>
    </row>
    <row r="57" spans="1:9" ht="16" x14ac:dyDescent="0.2">
      <c r="A57" s="6"/>
      <c r="B57" s="6"/>
      <c r="C57" s="6"/>
      <c r="D57" s="3"/>
      <c r="F57" s="14"/>
      <c r="G57" s="14"/>
      <c r="I57" s="14"/>
    </row>
    <row r="58" spans="1:9" x14ac:dyDescent="0.2">
      <c r="A58" s="6"/>
      <c r="B58" s="6"/>
      <c r="C58" s="6"/>
      <c r="D58" s="6" t="s">
        <v>37</v>
      </c>
      <c r="F58" s="14"/>
      <c r="G58" s="20">
        <v>10000</v>
      </c>
      <c r="I58" s="20">
        <v>20000</v>
      </c>
    </row>
    <row r="59" spans="1:9" x14ac:dyDescent="0.2">
      <c r="A59" s="6"/>
      <c r="B59" s="6"/>
      <c r="C59" s="6"/>
      <c r="D59" s="6" t="s">
        <v>49</v>
      </c>
      <c r="F59" s="14"/>
      <c r="G59" s="15">
        <v>14005</v>
      </c>
      <c r="I59" s="15"/>
    </row>
    <row r="60" spans="1:9" ht="16" x14ac:dyDescent="0.2">
      <c r="A60" s="6"/>
      <c r="B60" s="6"/>
      <c r="C60" s="6"/>
      <c r="D60" s="3"/>
      <c r="F60" s="14"/>
      <c r="G60" s="16">
        <f>SUM(G58:G59)</f>
        <v>24005</v>
      </c>
      <c r="I60" s="16">
        <v>20000</v>
      </c>
    </row>
    <row r="61" spans="1:9" ht="16" x14ac:dyDescent="0.2">
      <c r="A61" s="6"/>
      <c r="B61" s="6"/>
      <c r="C61" s="6"/>
      <c r="D61" s="3"/>
      <c r="F61" s="14"/>
      <c r="G61" s="14" t="s">
        <v>48</v>
      </c>
      <c r="I61" s="14"/>
    </row>
    <row r="62" spans="1:9" x14ac:dyDescent="0.2">
      <c r="A62" s="6"/>
      <c r="B62" s="6"/>
      <c r="C62" s="6"/>
      <c r="D62" s="6"/>
      <c r="F62" s="6"/>
      <c r="G62" s="17"/>
      <c r="I62" s="17"/>
    </row>
    <row r="63" spans="1:9" ht="17" thickBot="1" x14ac:dyDescent="0.25">
      <c r="A63" s="6"/>
      <c r="B63" s="6"/>
      <c r="C63" s="6"/>
      <c r="D63" s="3" t="s">
        <v>41</v>
      </c>
      <c r="F63" s="14"/>
      <c r="G63" s="18">
        <f>G13+G54+-24005</f>
        <v>4061079</v>
      </c>
      <c r="I63" s="18">
        <v>4019645</v>
      </c>
    </row>
    <row r="64" spans="1:9" ht="17" thickTop="1" x14ac:dyDescent="0.2">
      <c r="A64" s="6"/>
      <c r="B64" s="6"/>
      <c r="C64" s="6"/>
      <c r="D64" s="3"/>
      <c r="F64" s="14"/>
      <c r="G64" s="14"/>
      <c r="I64" s="14"/>
    </row>
    <row r="65" spans="1:9" x14ac:dyDescent="0.2">
      <c r="A65" s="6"/>
      <c r="B65" s="6"/>
      <c r="C65" s="6"/>
      <c r="D65" s="6"/>
      <c r="F65" s="6"/>
      <c r="G65" s="6"/>
      <c r="I65" s="6"/>
    </row>
    <row r="66" spans="1:9" ht="16" x14ac:dyDescent="0.2">
      <c r="A66" s="6"/>
      <c r="B66" s="6"/>
      <c r="C66" s="6"/>
      <c r="D66" s="3" t="s">
        <v>42</v>
      </c>
      <c r="F66" s="1"/>
      <c r="G66" s="1"/>
      <c r="I66" s="1"/>
    </row>
    <row r="67" spans="1:9" x14ac:dyDescent="0.2">
      <c r="A67" s="6"/>
      <c r="B67" s="6"/>
      <c r="C67" s="6"/>
      <c r="D67" s="6" t="s">
        <v>43</v>
      </c>
      <c r="F67" s="7"/>
      <c r="G67" s="7">
        <v>3513845</v>
      </c>
      <c r="I67" s="7">
        <v>3513845</v>
      </c>
    </row>
    <row r="68" spans="1:9" x14ac:dyDescent="0.2">
      <c r="A68" s="6"/>
      <c r="B68" s="6"/>
      <c r="C68" s="6"/>
      <c r="D68" s="6" t="s">
        <v>44</v>
      </c>
      <c r="F68" s="7"/>
      <c r="G68" s="7">
        <v>505800</v>
      </c>
      <c r="I68" s="7">
        <v>506531</v>
      </c>
    </row>
    <row r="69" spans="1:9" x14ac:dyDescent="0.2">
      <c r="A69" s="6"/>
      <c r="B69" s="6"/>
      <c r="C69" s="6"/>
      <c r="D69" s="6" t="s">
        <v>45</v>
      </c>
      <c r="G69" s="7">
        <v>41434</v>
      </c>
      <c r="I69" s="7">
        <v>-731</v>
      </c>
    </row>
    <row r="70" spans="1:9" x14ac:dyDescent="0.2">
      <c r="A70" s="6"/>
      <c r="B70" s="6"/>
      <c r="C70" s="6"/>
      <c r="D70" s="6"/>
      <c r="G70" s="7"/>
      <c r="I70" s="7"/>
    </row>
    <row r="71" spans="1:9" ht="17" thickBot="1" x14ac:dyDescent="0.25">
      <c r="A71" s="6"/>
      <c r="B71" s="6"/>
      <c r="C71" s="6"/>
      <c r="D71" s="3" t="s">
        <v>46</v>
      </c>
      <c r="F71" s="7"/>
      <c r="G71" s="19">
        <f>SUM(G67:G69)</f>
        <v>4061079</v>
      </c>
      <c r="I71" s="19">
        <f>SUM(I67:I69)</f>
        <v>4019645</v>
      </c>
    </row>
    <row r="72" spans="1:9" ht="16" thickTop="1" x14ac:dyDescent="0.2">
      <c r="A72" s="6"/>
      <c r="B72" s="6"/>
      <c r="C72" s="6"/>
      <c r="D72" s="6"/>
      <c r="F72" s="6"/>
      <c r="G72" s="6"/>
      <c r="I72" s="6"/>
    </row>
    <row r="73" spans="1:9" x14ac:dyDescent="0.2">
      <c r="E73" s="6"/>
    </row>
  </sheetData>
  <pageMargins left="0.25" right="0.25" top="0.75" bottom="0.75" header="0.3" footer="0.3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Turnbull</dc:creator>
  <cp:lastModifiedBy>Paul Shrimpton</cp:lastModifiedBy>
  <cp:lastPrinted>2026-06-19T09:35:22Z</cp:lastPrinted>
  <dcterms:created xsi:type="dcterms:W3CDTF">2026-05-05T09:15:00Z</dcterms:created>
  <dcterms:modified xsi:type="dcterms:W3CDTF">2026-08-14T17:38:49Z</dcterms:modified>
</cp:coreProperties>
</file>